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onse\Dropbox\Ibercocinas 2024\Modulos transversales\"/>
    </mc:Choice>
  </mc:AlternateContent>
  <xr:revisionPtr revIDLastSave="0" documentId="13_ncr:1_{792E3256-7589-4AC6-92FA-73862FFC084A}" xr6:coauthVersionLast="47" xr6:coauthVersionMax="47" xr10:uidLastSave="{00000000-0000-0000-0000-000000000000}"/>
  <bookViews>
    <workbookView xWindow="-110" yWindow="-110" windowWidth="19420" windowHeight="10300" tabRatio="691" xr2:uid="{00000000-000D-0000-FFFF-FFFF00000000}"/>
  </bookViews>
  <sheets>
    <sheet name="Registro diario" sheetId="5" r:id="rId1"/>
    <sheet name="Flujo de Caja" sheetId="1" r:id="rId2"/>
    <sheet name="Presupuesto Anual" sheetId="2" r:id="rId3"/>
    <sheet name="Fondos Solidario" sheetId="3" r:id="rId4"/>
    <sheet name="Precio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4" i="5"/>
  <c r="D3" i="5"/>
  <c r="C5" i="4"/>
  <c r="E5" i="4" s="1"/>
  <c r="E3" i="4"/>
  <c r="D5" i="3"/>
  <c r="G5" i="3" s="1"/>
  <c r="E5" i="3"/>
  <c r="F5" i="3"/>
  <c r="D6" i="3"/>
  <c r="E6" i="3"/>
  <c r="F6" i="3"/>
  <c r="G6" i="3"/>
  <c r="F4" i="3"/>
  <c r="E4" i="3"/>
  <c r="D4" i="3"/>
  <c r="E11" i="3"/>
  <c r="D11" i="3"/>
  <c r="G11" i="3" l="1"/>
  <c r="E7" i="3"/>
  <c r="F7" i="3"/>
  <c r="D7" i="3"/>
  <c r="G4" i="3"/>
  <c r="G7" i="3" l="1"/>
  <c r="E12" i="3"/>
  <c r="E13" i="3" s="1"/>
  <c r="F12" i="3"/>
  <c r="F13" i="3" s="1"/>
  <c r="G10" i="3"/>
  <c r="E18" i="2"/>
  <c r="E15" i="2"/>
  <c r="E16" i="2"/>
  <c r="E17" i="2"/>
  <c r="E6" i="2"/>
  <c r="E14" i="2"/>
  <c r="E11" i="2"/>
  <c r="E10" i="2"/>
  <c r="E9" i="2"/>
  <c r="E5" i="2"/>
  <c r="E4" i="2"/>
  <c r="E3" i="2"/>
  <c r="G9" i="3" l="1"/>
  <c r="G12" i="3" s="1"/>
  <c r="G13" i="3" s="1"/>
  <c r="D12" i="3"/>
  <c r="D13" i="3" s="1"/>
  <c r="E19" i="2"/>
  <c r="E7" i="2"/>
  <c r="E20" i="2" s="1"/>
  <c r="E12" i="2"/>
  <c r="F6" i="1" l="1"/>
  <c r="F7" i="1"/>
  <c r="F8" i="1"/>
  <c r="F9" i="1"/>
  <c r="F10" i="1"/>
  <c r="F11" i="1"/>
  <c r="F12" i="1"/>
  <c r="F13" i="1"/>
  <c r="F14" i="1"/>
  <c r="F15" i="1"/>
  <c r="F16" i="1"/>
  <c r="F17" i="1"/>
  <c r="O6" i="1"/>
  <c r="O7" i="1"/>
  <c r="O8" i="1"/>
  <c r="O9" i="1"/>
  <c r="O10" i="1"/>
  <c r="O11" i="1"/>
  <c r="O12" i="1"/>
  <c r="O13" i="1"/>
  <c r="O14" i="1"/>
  <c r="O15" i="1"/>
  <c r="O16" i="1"/>
  <c r="O17" i="1"/>
  <c r="O5" i="1"/>
  <c r="F5" i="1"/>
  <c r="P5" i="1" l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</calcChain>
</file>

<file path=xl/sharedStrings.xml><?xml version="1.0" encoding="utf-8"?>
<sst xmlns="http://schemas.openxmlformats.org/spreadsheetml/2006/main" count="102" uniqueCount="83">
  <si>
    <t>Período</t>
  </si>
  <si>
    <t>9 al 15 de diciembre</t>
  </si>
  <si>
    <t>2 al 8 de diciembre</t>
  </si>
  <si>
    <t>16 al 22 de diciembre</t>
  </si>
  <si>
    <t>23 al 29 de diciembre</t>
  </si>
  <si>
    <t>INGRESOS</t>
  </si>
  <si>
    <t>Efectivo</t>
  </si>
  <si>
    <t>Transferencia</t>
  </si>
  <si>
    <t>Otros</t>
  </si>
  <si>
    <t>EGRESOS</t>
  </si>
  <si>
    <t>Proveedores</t>
  </si>
  <si>
    <t>Compras locales</t>
  </si>
  <si>
    <t>Sueldos</t>
  </si>
  <si>
    <t>Internet</t>
  </si>
  <si>
    <t>Teléfono</t>
  </si>
  <si>
    <t>Luz</t>
  </si>
  <si>
    <t>Renta</t>
  </si>
  <si>
    <t>Logística</t>
  </si>
  <si>
    <t>TOTAL</t>
  </si>
  <si>
    <t>SUBTOTAL</t>
  </si>
  <si>
    <t>Saldo inicial</t>
  </si>
  <si>
    <t>Tarjeta</t>
  </si>
  <si>
    <t>Renta de oficina</t>
  </si>
  <si>
    <t>meses</t>
  </si>
  <si>
    <t>Operación</t>
  </si>
  <si>
    <t>Administración</t>
  </si>
  <si>
    <t>Gastos Administrativos</t>
  </si>
  <si>
    <t>Fondo Social</t>
  </si>
  <si>
    <t>Fortalecimiento</t>
  </si>
  <si>
    <t>Comisiones bancarias</t>
  </si>
  <si>
    <t>Contabilidad</t>
  </si>
  <si>
    <t>Gastos de campo</t>
  </si>
  <si>
    <t>Nómina</t>
  </si>
  <si>
    <t>Gastos Operativos</t>
  </si>
  <si>
    <t>Viáticos Incidencia</t>
  </si>
  <si>
    <t>Cantidad</t>
  </si>
  <si>
    <t>Frecuencia</t>
  </si>
  <si>
    <t>$ Total</t>
  </si>
  <si>
    <t>$ Unitario</t>
  </si>
  <si>
    <t>eventos</t>
  </si>
  <si>
    <t>Comunicación</t>
  </si>
  <si>
    <t>servicio</t>
  </si>
  <si>
    <t>Impuestos</t>
  </si>
  <si>
    <t>Subtotal</t>
  </si>
  <si>
    <t>Fecha</t>
  </si>
  <si>
    <t>Reinversión</t>
  </si>
  <si>
    <t>15.08.2024</t>
  </si>
  <si>
    <t>Ganancia</t>
  </si>
  <si>
    <t>Descripción Ingreso</t>
  </si>
  <si>
    <t>Fondo Operativo</t>
  </si>
  <si>
    <t>10 Talleres con niñeces</t>
  </si>
  <si>
    <t>1 Clase muestra</t>
  </si>
  <si>
    <t>10.10.2024</t>
  </si>
  <si>
    <t>1 Ruta ecogastrónomica</t>
  </si>
  <si>
    <t>12.12.2024</t>
  </si>
  <si>
    <t>INGESOS</t>
  </si>
  <si>
    <t>Mantenimiento de instalaciones</t>
  </si>
  <si>
    <t>01.10.2024</t>
  </si>
  <si>
    <t>Jornada de salud bucal</t>
  </si>
  <si>
    <t>30.10.2024</t>
  </si>
  <si>
    <t>Compra de utensilios de cocina</t>
  </si>
  <si>
    <t>15.11.2024</t>
  </si>
  <si>
    <t>Precio Final</t>
  </si>
  <si>
    <t>Fondo Solidario</t>
  </si>
  <si>
    <t>Comida de 3 tiempos</t>
  </si>
  <si>
    <t>Servicio de degustación</t>
  </si>
  <si>
    <t>Costo Total</t>
  </si>
  <si>
    <t>Ganancia Deseada</t>
  </si>
  <si>
    <t>PRODUCTO</t>
  </si>
  <si>
    <t>SERVICIO</t>
  </si>
  <si>
    <t>SUBTOTAL2</t>
  </si>
  <si>
    <t>Redes sociales</t>
  </si>
  <si>
    <t>Punto de venta</t>
  </si>
  <si>
    <t>Ferias</t>
  </si>
  <si>
    <t>Whats app</t>
  </si>
  <si>
    <t>Facturable</t>
  </si>
  <si>
    <t>No Facturable</t>
  </si>
  <si>
    <t>Entrada</t>
  </si>
  <si>
    <t>Salida</t>
  </si>
  <si>
    <t>Compra de insumos</t>
  </si>
  <si>
    <t>Pago de luz</t>
  </si>
  <si>
    <t>venta diaria</t>
  </si>
  <si>
    <t>Venta diaria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</si>
</sst>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[$$-409]* #,##0.00_ ;_-[$$-409]* \-#,##0.00\ ;_-[$$-409]* &quot;-&quot;??_ ;_-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Open Sans Condensed"/>
      <family val="2"/>
    </font>
    <font>
      <b/>
      <sz val="11"/>
      <color theme="0"/>
      <name val="Open Sans Condensed"/>
      <family val="2"/>
    </font>
    <font>
      <sz val="11"/>
      <color theme="1"/>
      <name val="Open Sans Condensed"/>
      <family val="2"/>
    </font>
    <font>
      <b/>
      <sz val="11"/>
      <name val="Open Sans Condensed"/>
      <family val="2"/>
    </font>
    <font>
      <sz val="11"/>
      <color theme="1"/>
      <name val="Open Sans"/>
      <family val="2"/>
    </font>
    <font>
      <b/>
      <sz val="11"/>
      <name val="Open Sans"/>
      <family val="2"/>
    </font>
    <font>
      <b/>
      <sz val="12"/>
      <color theme="1"/>
      <name val="Open Sans Condensed"/>
      <family val="2"/>
    </font>
    <font>
      <sz val="14"/>
      <color theme="1"/>
      <name val="Open Sans Condensed"/>
      <family val="2"/>
    </font>
    <font>
      <b/>
      <sz val="14"/>
      <color theme="1"/>
      <name val="Open Sans Condensed"/>
      <family val="2"/>
    </font>
    <font>
      <b/>
      <sz val="12"/>
      <color theme="0"/>
      <name val="Open Sans Condensed"/>
      <family val="2"/>
    </font>
    <font>
      <b/>
      <sz val="11"/>
      <color theme="1"/>
      <name val="Open Sans"/>
      <family val="2"/>
    </font>
    <font>
      <b/>
      <sz val="14"/>
      <color theme="0"/>
      <name val="Open Sans Condensed"/>
      <family val="2"/>
    </font>
    <font>
      <sz val="12"/>
      <color theme="1"/>
      <name val="Open Sans"/>
      <family val="2"/>
    </font>
    <font>
      <sz val="11"/>
      <name val="Open Sans Condensed"/>
      <family val="2"/>
    </font>
    <font>
      <b/>
      <sz val="14"/>
      <name val="Open Sans Condensed"/>
      <family val="2"/>
    </font>
    <font>
      <sz val="14"/>
      <name val="Open Sans Condensed"/>
      <family val="2"/>
    </font>
    <font>
      <sz val="16"/>
      <name val="Open Sans Condensed"/>
      <family val="2"/>
    </font>
    <font>
      <b/>
      <sz val="16"/>
      <name val="Open Sans Condensed"/>
      <family val="2"/>
    </font>
    <font>
      <b/>
      <sz val="14"/>
      <color theme="1"/>
      <name val="Open Sans Condensed"/>
    </font>
    <font>
      <sz val="11"/>
      <color theme="1"/>
      <name val="Open Sans Condensed"/>
    </font>
    <font>
      <b/>
      <sz val="14"/>
      <color theme="0"/>
      <name val="Open Sans Condensed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25381"/>
        <bgColor indexed="64"/>
      </patternFill>
    </fill>
    <fill>
      <patternFill patternType="solid">
        <fgColor rgb="FF647929"/>
        <bgColor indexed="64"/>
      </patternFill>
    </fill>
    <fill>
      <patternFill patternType="solid">
        <fgColor rgb="FFCCAA5D"/>
        <bgColor indexed="64"/>
      </patternFill>
    </fill>
    <fill>
      <patternFill patternType="solid">
        <fgColor rgb="FFA235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44" fontId="0" fillId="0" borderId="0" xfId="1" applyFont="1"/>
    <xf numFmtId="9" fontId="0" fillId="0" borderId="0" xfId="0" applyNumberForma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3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/>
    <xf numFmtId="44" fontId="7" fillId="0" borderId="0" xfId="1" applyFont="1"/>
    <xf numFmtId="44" fontId="13" fillId="2" borderId="0" xfId="1" applyFont="1" applyFill="1"/>
    <xf numFmtId="9" fontId="14" fillId="5" borderId="0" xfId="0" applyNumberFormat="1" applyFont="1" applyFill="1" applyAlignment="1">
      <alignment horizontal="right"/>
    </xf>
    <xf numFmtId="44" fontId="14" fillId="5" borderId="0" xfId="1" applyFont="1" applyFill="1"/>
    <xf numFmtId="44" fontId="15" fillId="0" borderId="0" xfId="0" applyNumberFormat="1" applyFont="1"/>
    <xf numFmtId="0" fontId="15" fillId="0" borderId="0" xfId="0" applyFont="1"/>
    <xf numFmtId="14" fontId="15" fillId="0" borderId="0" xfId="0" applyNumberFormat="1" applyFont="1" applyAlignment="1">
      <alignment horizontal="center"/>
    </xf>
    <xf numFmtId="44" fontId="15" fillId="0" borderId="0" xfId="1" applyFont="1"/>
    <xf numFmtId="44" fontId="15" fillId="3" borderId="0" xfId="1" applyFont="1" applyFill="1"/>
    <xf numFmtId="44" fontId="15" fillId="0" borderId="3" xfId="1" applyFont="1" applyBorder="1"/>
    <xf numFmtId="44" fontId="15" fillId="0" borderId="4" xfId="1" applyFont="1" applyBorder="1"/>
    <xf numFmtId="44" fontId="14" fillId="4" borderId="5" xfId="1" applyFont="1" applyFill="1" applyBorder="1" applyAlignment="1">
      <alignment horizontal="center" vertical="center"/>
    </xf>
    <xf numFmtId="9" fontId="14" fillId="4" borderId="5" xfId="2" applyFont="1" applyFill="1" applyBorder="1" applyAlignment="1">
      <alignment horizontal="center" vertical="center"/>
    </xf>
    <xf numFmtId="44" fontId="15" fillId="0" borderId="6" xfId="1" applyFont="1" applyBorder="1"/>
    <xf numFmtId="44" fontId="15" fillId="0" borderId="7" xfId="1" applyFont="1" applyBorder="1"/>
    <xf numFmtId="44" fontId="12" fillId="7" borderId="5" xfId="1" applyFont="1" applyFill="1" applyBorder="1"/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/>
    <xf numFmtId="164" fontId="8" fillId="3" borderId="1" xfId="0" applyNumberFormat="1" applyFont="1" applyFill="1" applyBorder="1"/>
    <xf numFmtId="164" fontId="4" fillId="5" borderId="8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/>
    <xf numFmtId="164" fontId="16" fillId="6" borderId="5" xfId="0" applyNumberFormat="1" applyFont="1" applyFill="1" applyBorder="1"/>
    <xf numFmtId="164" fontId="17" fillId="6" borderId="9" xfId="0" applyNumberFormat="1" applyFont="1" applyFill="1" applyBorder="1" applyAlignment="1">
      <alignment horizontal="center" vertical="center" wrapText="1"/>
    </xf>
    <xf numFmtId="164" fontId="17" fillId="6" borderId="9" xfId="0" applyNumberFormat="1" applyFont="1" applyFill="1" applyBorder="1"/>
    <xf numFmtId="164" fontId="18" fillId="6" borderId="9" xfId="0" applyNumberFormat="1" applyFont="1" applyFill="1" applyBorder="1"/>
    <xf numFmtId="0" fontId="10" fillId="6" borderId="0" xfId="0" applyFont="1" applyFill="1"/>
    <xf numFmtId="164" fontId="11" fillId="6" borderId="0" xfId="0" applyNumberFormat="1" applyFont="1" applyFill="1"/>
    <xf numFmtId="0" fontId="19" fillId="6" borderId="5" xfId="0" applyFont="1" applyFill="1" applyBorder="1"/>
    <xf numFmtId="0" fontId="20" fillId="6" borderId="5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16" fillId="6" borderId="9" xfId="0" applyNumberFormat="1" applyFont="1" applyFill="1" applyBorder="1"/>
    <xf numFmtId="164" fontId="4" fillId="4" borderId="5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2" fillId="7" borderId="5" xfId="0" applyFont="1" applyFill="1" applyBorder="1" applyAlignment="1">
      <alignment horizontal="right"/>
    </xf>
    <xf numFmtId="44" fontId="14" fillId="4" borderId="5" xfId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4" fontId="14" fillId="4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21" fillId="6" borderId="0" xfId="0" applyNumberFormat="1" applyFont="1" applyFill="1"/>
    <xf numFmtId="44" fontId="22" fillId="0" borderId="0" xfId="1" applyFont="1"/>
    <xf numFmtId="0" fontId="22" fillId="0" borderId="0" xfId="0" applyFont="1"/>
    <xf numFmtId="0" fontId="23" fillId="4" borderId="5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19">
    <dxf>
      <font>
        <strike val="0"/>
        <outline val="0"/>
        <shadow val="0"/>
        <u val="none"/>
        <vertAlign val="baseline"/>
        <sz val="14"/>
        <color auto="1"/>
        <name val="Open Sans Condensed"/>
        <family val="2"/>
        <scheme val="none"/>
      </font>
      <numFmt numFmtId="164" formatCode="_-[$$-409]* #,##0.00_ ;_-[$$-409]* \-#,##0.00\ ;_-[$$-409]* &quot;-&quot;??_ ;_-@_ "/>
      <fill>
        <patternFill patternType="solid">
          <fgColor indexed="64"/>
          <bgColor rgb="FFCCAA5D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$-409]* #,##0.00_ ;_-[$$-409]* \-#,##0.00\ ;_-[$$-409]* &quot;-&quot;??_ ;_-@_ 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[$$-409]* #,##0.00_ ;_-[$$-409]* \-#,##0.00\ ;_-[$$-409]* &quot;-&quot;??_ ;_-@_ 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numFmt numFmtId="164" formatCode="_-[$$-409]* #,##0.00_ ;_-[$$-409]* \-#,##0.00\ ;_-[$$-409]* &quot;-&quot;??_ ;_-@_ "/>
    </dxf>
    <dxf>
      <alignment horizontal="right" vertical="bottom" textRotation="0" wrapText="0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Open Sans Condensed"/>
        <family val="2"/>
        <scheme val="none"/>
      </font>
      <numFmt numFmtId="164" formatCode="_-[$$-409]* #,##0.00_ ;_-[$$-409]* \-#,##0.00\ ;_-[$$-409]* &quot;-&quot;??_ ;_-@_ "/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rgb="FFECE8E4"/>
        </patternFill>
      </fill>
    </dxf>
  </dxfs>
  <tableStyles count="1" defaultTableStyle="TableStyleMedium2" defaultPivotStyle="PivotStyleLight16">
    <tableStyle name="Table Style 1" pivot="0" count="1" xr9:uid="{58996064-9535-4EC1-BAD2-1299BAF49D23}">
      <tableStyleElement type="secondRowStripe" dxfId="18"/>
    </tableStyle>
  </tableStyles>
  <colors>
    <mruColors>
      <color rgb="FFCCAA5D"/>
      <color rgb="FF647929"/>
      <color rgb="FF525381"/>
      <color rgb="FFA23541"/>
      <color rgb="FFECE8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8C39D6-022F-4743-B8F6-3C72E2D4548E}" name="Table1" displayName="Table1" ref="A3:P17" totalsRowShown="0" headerRowDxfId="17" headerRowBorderDxfId="16">
  <autoFilter ref="A3:P17" xr:uid="{F68C39D6-022F-4743-B8F6-3C72E2D4548E}"/>
  <tableColumns count="16">
    <tableColumn id="1" xr3:uid="{F11D6AE5-1119-4107-83E9-B1E85A4FE38A}" name="Período" dataDxfId="15"/>
    <tableColumn id="2" xr3:uid="{7AC2EAE2-5E3A-40A9-881D-AD6F0EA42656}" name="Efectivo" dataDxfId="14"/>
    <tableColumn id="3" xr3:uid="{BD6C0AD5-CF43-49FD-8548-A9F62D5CA32F}" name="Tarjeta" dataDxfId="13"/>
    <tableColumn id="4" xr3:uid="{1331553C-30EC-4B92-A4AB-212014166C73}" name="Transferencia" dataDxfId="12"/>
    <tableColumn id="5" xr3:uid="{A83F7A53-2EBE-4B46-965E-5E1FB77BAA32}" name="Otros" dataDxfId="11"/>
    <tableColumn id="6" xr3:uid="{73FECDDD-B03F-4B34-ADC0-1629A5ACDF97}" name="SUBTOTAL" dataDxfId="10">
      <calculatedColumnFormula>SUM(B4:E4)</calculatedColumnFormula>
    </tableColumn>
    <tableColumn id="7" xr3:uid="{9FDBBEAF-AC97-49F7-A6E8-327216AE9D23}" name="Proveedores" dataDxfId="9"/>
    <tableColumn id="8" xr3:uid="{37CE9FAA-29D9-4DBE-A9B3-5FAE9F3377B8}" name="Compras locales" dataDxfId="8"/>
    <tableColumn id="9" xr3:uid="{395A94A7-A602-4DA0-BDDD-B1C3EBFD5204}" name="Sueldos" dataDxfId="7"/>
    <tableColumn id="10" xr3:uid="{6BFAFEDA-8A39-4C9E-BCF5-9F5C6A1CEDFA}" name="Internet" dataDxfId="6"/>
    <tableColumn id="11" xr3:uid="{FC043D04-E226-4BD0-A273-A881C7EF1F2F}" name="Teléfono" dataDxfId="5"/>
    <tableColumn id="12" xr3:uid="{F894BAF5-8AD1-4C70-B1B1-3C17A6C6BC7F}" name="Luz" dataDxfId="4"/>
    <tableColumn id="13" xr3:uid="{D5596EAA-C289-489C-949B-06E48A9B12C7}" name="Renta" dataDxfId="3"/>
    <tableColumn id="14" xr3:uid="{F64727FE-02F8-464A-B38F-E9C1CDD1231F}" name="Logística" dataDxfId="2"/>
    <tableColumn id="15" xr3:uid="{AA9FF10B-0334-490E-B08A-D61A4D856788}" name="SUBTOTAL2" dataDxfId="1">
      <calculatedColumnFormula>SUM(G4:N4)</calculatedColumnFormula>
    </tableColumn>
    <tableColumn id="16" xr3:uid="{ACF6DD51-71C2-4097-BE94-98366F77BE17}" name="TOTAL" dataDxfId="0">
      <calculatedColumnFormula>P3+F4-O4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0A58-9275-4C2F-B2A1-8C8596F3CDF5}">
  <dimension ref="A1:D26"/>
  <sheetViews>
    <sheetView tabSelected="1" workbookViewId="0">
      <selection activeCell="A14" sqref="A14"/>
    </sheetView>
  </sheetViews>
  <sheetFormatPr baseColWidth="10" defaultRowHeight="14"/>
  <cols>
    <col min="1" max="1" width="18.54296875" style="64" bestFit="1" customWidth="1"/>
    <col min="2" max="4" width="12.26953125" style="63" customWidth="1"/>
    <col min="5" max="16384" width="10.90625" style="64"/>
  </cols>
  <sheetData>
    <row r="1" spans="1:4" ht="18">
      <c r="A1" s="62" t="s">
        <v>20</v>
      </c>
      <c r="B1" s="63">
        <v>10</v>
      </c>
    </row>
    <row r="2" spans="1:4" ht="18">
      <c r="A2" s="65" t="s">
        <v>44</v>
      </c>
      <c r="B2" s="65" t="s">
        <v>77</v>
      </c>
      <c r="C2" s="65" t="s">
        <v>78</v>
      </c>
      <c r="D2" s="65" t="s">
        <v>43</v>
      </c>
    </row>
    <row r="3" spans="1:4">
      <c r="A3" s="64" t="s">
        <v>82</v>
      </c>
      <c r="B3" s="63">
        <v>10</v>
      </c>
      <c r="D3" s="63">
        <f>B1+B3-C3</f>
        <v>20</v>
      </c>
    </row>
    <row r="4" spans="1:4">
      <c r="A4" s="64" t="s">
        <v>79</v>
      </c>
      <c r="C4" s="63">
        <v>5</v>
      </c>
      <c r="D4" s="63">
        <f>D3+B4-C4</f>
        <v>15</v>
      </c>
    </row>
    <row r="5" spans="1:4">
      <c r="A5" s="64" t="s">
        <v>80</v>
      </c>
      <c r="C5" s="63">
        <v>3</v>
      </c>
      <c r="D5" s="63">
        <f t="shared" ref="D5:D26" si="0">D4+B5-C5</f>
        <v>12</v>
      </c>
    </row>
    <row r="6" spans="1:4">
      <c r="A6" s="64" t="s">
        <v>81</v>
      </c>
      <c r="B6" s="63">
        <v>20</v>
      </c>
      <c r="D6" s="63">
        <f t="shared" si="0"/>
        <v>32</v>
      </c>
    </row>
    <row r="7" spans="1:4">
      <c r="D7" s="63">
        <f t="shared" si="0"/>
        <v>32</v>
      </c>
    </row>
    <row r="8" spans="1:4">
      <c r="D8" s="63">
        <f t="shared" si="0"/>
        <v>32</v>
      </c>
    </row>
    <row r="9" spans="1:4">
      <c r="D9" s="63">
        <f t="shared" si="0"/>
        <v>32</v>
      </c>
    </row>
    <row r="10" spans="1:4">
      <c r="D10" s="63">
        <f t="shared" si="0"/>
        <v>32</v>
      </c>
    </row>
    <row r="11" spans="1:4">
      <c r="D11" s="63">
        <f t="shared" si="0"/>
        <v>32</v>
      </c>
    </row>
    <row r="12" spans="1:4">
      <c r="D12" s="63">
        <f t="shared" si="0"/>
        <v>32</v>
      </c>
    </row>
    <row r="13" spans="1:4">
      <c r="D13" s="63">
        <f t="shared" si="0"/>
        <v>32</v>
      </c>
    </row>
    <row r="14" spans="1:4">
      <c r="D14" s="63">
        <f t="shared" si="0"/>
        <v>32</v>
      </c>
    </row>
    <row r="15" spans="1:4">
      <c r="D15" s="63">
        <f t="shared" si="0"/>
        <v>32</v>
      </c>
    </row>
    <row r="16" spans="1:4">
      <c r="D16" s="63">
        <f t="shared" si="0"/>
        <v>32</v>
      </c>
    </row>
    <row r="17" spans="4:4">
      <c r="D17" s="63">
        <f t="shared" si="0"/>
        <v>32</v>
      </c>
    </row>
    <row r="18" spans="4:4">
      <c r="D18" s="63">
        <f t="shared" si="0"/>
        <v>32</v>
      </c>
    </row>
    <row r="19" spans="4:4">
      <c r="D19" s="63">
        <f t="shared" si="0"/>
        <v>32</v>
      </c>
    </row>
    <row r="20" spans="4:4">
      <c r="D20" s="63">
        <f t="shared" si="0"/>
        <v>32</v>
      </c>
    </row>
    <row r="21" spans="4:4">
      <c r="D21" s="63">
        <f t="shared" si="0"/>
        <v>32</v>
      </c>
    </row>
    <row r="22" spans="4:4">
      <c r="D22" s="63">
        <f t="shared" si="0"/>
        <v>32</v>
      </c>
    </row>
    <row r="23" spans="4:4">
      <c r="D23" s="63">
        <f t="shared" si="0"/>
        <v>32</v>
      </c>
    </row>
    <row r="24" spans="4:4">
      <c r="D24" s="63">
        <f t="shared" si="0"/>
        <v>32</v>
      </c>
    </row>
    <row r="25" spans="4:4">
      <c r="D25" s="63">
        <f t="shared" si="0"/>
        <v>32</v>
      </c>
    </row>
    <row r="26" spans="4:4">
      <c r="D26" s="63">
        <f t="shared" si="0"/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opLeftCell="D1" zoomScale="80" zoomScaleNormal="80" workbookViewId="0">
      <pane ySplit="3" topLeftCell="A4" activePane="bottomLeft" state="frozen"/>
      <selection activeCell="A2" sqref="A2"/>
      <selection pane="bottomLeft" activeCell="P9" sqref="P9"/>
    </sheetView>
  </sheetViews>
  <sheetFormatPr baseColWidth="10" defaultColWidth="8.7265625" defaultRowHeight="14.5"/>
  <cols>
    <col min="1" max="1" width="23.1796875" bestFit="1" customWidth="1"/>
    <col min="2" max="3" width="14.81640625" customWidth="1"/>
    <col min="4" max="4" width="17.7265625" bestFit="1" customWidth="1"/>
    <col min="5" max="5" width="12.81640625" customWidth="1"/>
    <col min="6" max="6" width="16.81640625" customWidth="1"/>
    <col min="7" max="7" width="17.81640625" customWidth="1"/>
    <col min="8" max="8" width="21.453125" customWidth="1"/>
    <col min="9" max="10" width="14.26953125" customWidth="1"/>
    <col min="11" max="11" width="15.7265625" customWidth="1"/>
    <col min="12" max="12" width="12.54296875" customWidth="1"/>
    <col min="13" max="13" width="12.7265625" customWidth="1"/>
    <col min="14" max="14" width="15.54296875" customWidth="1"/>
    <col min="15" max="15" width="17.26953125" customWidth="1"/>
    <col min="16" max="16" width="17.453125" customWidth="1"/>
  </cols>
  <sheetData>
    <row r="1" spans="1:16">
      <c r="A1" s="6"/>
      <c r="B1" s="50" t="s">
        <v>5</v>
      </c>
      <c r="C1" s="50"/>
      <c r="D1" s="50"/>
      <c r="E1" s="50"/>
      <c r="F1" s="50"/>
      <c r="G1" s="51" t="s">
        <v>9</v>
      </c>
      <c r="H1" s="51"/>
      <c r="I1" s="51"/>
      <c r="J1" s="51"/>
      <c r="K1" s="51"/>
      <c r="L1" s="51"/>
      <c r="M1" s="51"/>
      <c r="N1" s="51"/>
      <c r="O1" s="52"/>
      <c r="P1" s="37"/>
    </row>
    <row r="2" spans="1:16">
      <c r="A2" s="6"/>
      <c r="B2" s="45" t="s">
        <v>74</v>
      </c>
      <c r="C2" s="45" t="s">
        <v>71</v>
      </c>
      <c r="D2" s="45" t="s">
        <v>72</v>
      </c>
      <c r="E2" s="45" t="s">
        <v>73</v>
      </c>
      <c r="F2" s="45"/>
      <c r="G2" s="46" t="s">
        <v>75</v>
      </c>
      <c r="H2" s="46" t="s">
        <v>76</v>
      </c>
      <c r="I2" s="46"/>
      <c r="J2" s="46"/>
      <c r="K2" s="46"/>
      <c r="L2" s="46"/>
      <c r="M2" s="46"/>
      <c r="N2" s="47"/>
      <c r="O2" s="48"/>
      <c r="P2" s="49"/>
    </row>
    <row r="3" spans="1:16" s="3" customFormat="1" ht="29.5" customHeight="1">
      <c r="A3" s="7" t="s">
        <v>0</v>
      </c>
      <c r="B3" s="8" t="s">
        <v>6</v>
      </c>
      <c r="C3" s="8" t="s">
        <v>21</v>
      </c>
      <c r="D3" s="8" t="s">
        <v>7</v>
      </c>
      <c r="E3" s="8" t="s">
        <v>8</v>
      </c>
      <c r="F3" s="31" t="s">
        <v>19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34" t="s">
        <v>17</v>
      </c>
      <c r="O3" s="35" t="s">
        <v>70</v>
      </c>
      <c r="P3" s="38" t="s">
        <v>18</v>
      </c>
    </row>
    <row r="4" spans="1:16" ht="18">
      <c r="A4" s="10" t="s">
        <v>20</v>
      </c>
      <c r="B4" s="11"/>
      <c r="C4" s="11"/>
      <c r="D4" s="11"/>
      <c r="E4" s="11"/>
      <c r="F4" s="32"/>
      <c r="G4" s="11"/>
      <c r="H4" s="11"/>
      <c r="I4" s="11"/>
      <c r="J4" s="11"/>
      <c r="K4" s="11"/>
      <c r="L4" s="11"/>
      <c r="M4" s="11"/>
      <c r="N4" s="11"/>
      <c r="O4" s="36"/>
      <c r="P4" s="39">
        <v>500</v>
      </c>
    </row>
    <row r="5" spans="1:16" ht="18.5">
      <c r="A5" s="12" t="s">
        <v>2</v>
      </c>
      <c r="B5" s="13">
        <v>1600</v>
      </c>
      <c r="C5" s="13">
        <v>200</v>
      </c>
      <c r="D5" s="13">
        <v>0</v>
      </c>
      <c r="E5" s="13">
        <v>10</v>
      </c>
      <c r="F5" s="33">
        <f>SUM(B5:E5)</f>
        <v>1810</v>
      </c>
      <c r="G5" s="13">
        <v>40</v>
      </c>
      <c r="H5" s="13">
        <v>20</v>
      </c>
      <c r="I5" s="13">
        <v>500</v>
      </c>
      <c r="J5" s="13">
        <v>20</v>
      </c>
      <c r="K5" s="13">
        <v>20</v>
      </c>
      <c r="L5" s="13">
        <v>25</v>
      </c>
      <c r="M5" s="13">
        <v>150</v>
      </c>
      <c r="N5" s="13">
        <v>50</v>
      </c>
      <c r="O5" s="33">
        <f>SUM(G5:N5)</f>
        <v>825</v>
      </c>
      <c r="P5" s="40">
        <f>P4+F5-O5</f>
        <v>1485</v>
      </c>
    </row>
    <row r="6" spans="1:16" ht="18.5">
      <c r="A6" s="12" t="s">
        <v>1</v>
      </c>
      <c r="B6" s="13">
        <v>1000</v>
      </c>
      <c r="C6" s="13">
        <v>100</v>
      </c>
      <c r="D6" s="13">
        <v>200</v>
      </c>
      <c r="E6" s="13">
        <v>0</v>
      </c>
      <c r="F6" s="33">
        <f t="shared" ref="F6:F17" si="0">SUM(B6:E6)</f>
        <v>1300</v>
      </c>
      <c r="G6" s="13">
        <v>800</v>
      </c>
      <c r="H6" s="13">
        <v>500</v>
      </c>
      <c r="I6" s="13">
        <v>500</v>
      </c>
      <c r="J6" s="13">
        <v>0</v>
      </c>
      <c r="K6" s="13">
        <v>0</v>
      </c>
      <c r="L6" s="13">
        <v>0</v>
      </c>
      <c r="M6" s="13"/>
      <c r="N6" s="13">
        <v>50</v>
      </c>
      <c r="O6" s="33">
        <f t="shared" ref="O6:O17" si="1">SUM(G6:N6)</f>
        <v>1850</v>
      </c>
      <c r="P6" s="40">
        <f t="shared" ref="P6:P17" si="2">P5+F6-O6</f>
        <v>935</v>
      </c>
    </row>
    <row r="7" spans="1:16" ht="18.5">
      <c r="A7" s="12" t="s">
        <v>3</v>
      </c>
      <c r="B7" s="13">
        <v>1500</v>
      </c>
      <c r="C7" s="13">
        <v>400</v>
      </c>
      <c r="D7" s="13">
        <v>0</v>
      </c>
      <c r="E7" s="13">
        <v>15</v>
      </c>
      <c r="F7" s="33">
        <f t="shared" si="0"/>
        <v>1915</v>
      </c>
      <c r="G7" s="13">
        <v>100</v>
      </c>
      <c r="H7" s="13">
        <v>150</v>
      </c>
      <c r="I7" s="13">
        <v>500</v>
      </c>
      <c r="J7" s="13">
        <v>0</v>
      </c>
      <c r="K7" s="13">
        <v>0</v>
      </c>
      <c r="L7" s="13">
        <v>0</v>
      </c>
      <c r="M7" s="13"/>
      <c r="N7" s="13">
        <v>50</v>
      </c>
      <c r="O7" s="33">
        <f t="shared" si="1"/>
        <v>800</v>
      </c>
      <c r="P7" s="40">
        <f t="shared" si="2"/>
        <v>2050</v>
      </c>
    </row>
    <row r="8" spans="1:16" ht="18.5">
      <c r="A8" s="12" t="s">
        <v>4</v>
      </c>
      <c r="B8" s="13">
        <v>1200</v>
      </c>
      <c r="C8" s="13">
        <v>500</v>
      </c>
      <c r="D8" s="13">
        <v>0</v>
      </c>
      <c r="E8" s="13">
        <v>0</v>
      </c>
      <c r="F8" s="33">
        <f t="shared" si="0"/>
        <v>1700</v>
      </c>
      <c r="G8" s="13">
        <v>250</v>
      </c>
      <c r="H8" s="13">
        <v>30</v>
      </c>
      <c r="I8" s="13">
        <v>500</v>
      </c>
      <c r="J8" s="13">
        <v>0</v>
      </c>
      <c r="K8" s="13">
        <v>0</v>
      </c>
      <c r="L8" s="13">
        <v>0</v>
      </c>
      <c r="M8" s="13"/>
      <c r="N8" s="13">
        <v>50</v>
      </c>
      <c r="O8" s="33">
        <f t="shared" si="1"/>
        <v>830</v>
      </c>
      <c r="P8" s="40">
        <f t="shared" si="2"/>
        <v>2920</v>
      </c>
    </row>
    <row r="9" spans="1:16" ht="18.5">
      <c r="A9" s="12"/>
      <c r="B9" s="13"/>
      <c r="C9" s="13"/>
      <c r="D9" s="13"/>
      <c r="E9" s="13"/>
      <c r="F9" s="33">
        <f t="shared" si="0"/>
        <v>0</v>
      </c>
      <c r="G9" s="13"/>
      <c r="H9" s="13"/>
      <c r="I9" s="13"/>
      <c r="J9" s="13"/>
      <c r="K9" s="13"/>
      <c r="L9" s="13"/>
      <c r="M9" s="13"/>
      <c r="N9" s="13"/>
      <c r="O9" s="33">
        <f t="shared" si="1"/>
        <v>0</v>
      </c>
      <c r="P9" s="40">
        <f t="shared" si="2"/>
        <v>2920</v>
      </c>
    </row>
    <row r="10" spans="1:16" ht="18.5">
      <c r="A10" s="12"/>
      <c r="B10" s="13"/>
      <c r="C10" s="13"/>
      <c r="D10" s="13"/>
      <c r="E10" s="13"/>
      <c r="F10" s="33">
        <f t="shared" si="0"/>
        <v>0</v>
      </c>
      <c r="G10" s="13"/>
      <c r="H10" s="13"/>
      <c r="I10" s="13"/>
      <c r="J10" s="13"/>
      <c r="K10" s="13"/>
      <c r="L10" s="13"/>
      <c r="M10" s="13"/>
      <c r="N10" s="13"/>
      <c r="O10" s="33">
        <f t="shared" si="1"/>
        <v>0</v>
      </c>
      <c r="P10" s="40">
        <f t="shared" si="2"/>
        <v>2920</v>
      </c>
    </row>
    <row r="11" spans="1:16" ht="18.5">
      <c r="A11" s="12"/>
      <c r="B11" s="13"/>
      <c r="C11" s="13"/>
      <c r="D11" s="13"/>
      <c r="E11" s="13"/>
      <c r="F11" s="33">
        <f t="shared" si="0"/>
        <v>0</v>
      </c>
      <c r="G11" s="13"/>
      <c r="H11" s="13"/>
      <c r="I11" s="13"/>
      <c r="J11" s="13"/>
      <c r="K11" s="13"/>
      <c r="L11" s="13"/>
      <c r="M11" s="13"/>
      <c r="N11" s="13"/>
      <c r="O11" s="33">
        <f t="shared" si="1"/>
        <v>0</v>
      </c>
      <c r="P11" s="40">
        <f t="shared" si="2"/>
        <v>2920</v>
      </c>
    </row>
    <row r="12" spans="1:16" ht="18.5">
      <c r="A12" s="12"/>
      <c r="B12" s="13"/>
      <c r="C12" s="13"/>
      <c r="D12" s="13"/>
      <c r="E12" s="13"/>
      <c r="F12" s="33">
        <f t="shared" si="0"/>
        <v>0</v>
      </c>
      <c r="G12" s="13"/>
      <c r="H12" s="13"/>
      <c r="I12" s="13"/>
      <c r="J12" s="13"/>
      <c r="K12" s="13"/>
      <c r="L12" s="13"/>
      <c r="M12" s="13"/>
      <c r="N12" s="13"/>
      <c r="O12" s="33">
        <f t="shared" si="1"/>
        <v>0</v>
      </c>
      <c r="P12" s="40">
        <f t="shared" si="2"/>
        <v>2920</v>
      </c>
    </row>
    <row r="13" spans="1:16" ht="18.5">
      <c r="A13" s="12"/>
      <c r="B13" s="13"/>
      <c r="C13" s="13"/>
      <c r="D13" s="13"/>
      <c r="E13" s="13"/>
      <c r="F13" s="33">
        <f t="shared" si="0"/>
        <v>0</v>
      </c>
      <c r="G13" s="13"/>
      <c r="H13" s="13"/>
      <c r="I13" s="13"/>
      <c r="J13" s="13"/>
      <c r="K13" s="13"/>
      <c r="L13" s="13"/>
      <c r="M13" s="13"/>
      <c r="N13" s="13"/>
      <c r="O13" s="33">
        <f t="shared" si="1"/>
        <v>0</v>
      </c>
      <c r="P13" s="40">
        <f t="shared" si="2"/>
        <v>2920</v>
      </c>
    </row>
    <row r="14" spans="1:16" ht="18.5">
      <c r="A14" s="12"/>
      <c r="B14" s="13"/>
      <c r="C14" s="13"/>
      <c r="D14" s="13"/>
      <c r="E14" s="13"/>
      <c r="F14" s="33">
        <f t="shared" si="0"/>
        <v>0</v>
      </c>
      <c r="G14" s="13"/>
      <c r="H14" s="13"/>
      <c r="I14" s="13"/>
      <c r="J14" s="13"/>
      <c r="K14" s="13"/>
      <c r="L14" s="13"/>
      <c r="M14" s="13"/>
      <c r="N14" s="13"/>
      <c r="O14" s="33">
        <f t="shared" si="1"/>
        <v>0</v>
      </c>
      <c r="P14" s="40">
        <f t="shared" si="2"/>
        <v>2920</v>
      </c>
    </row>
    <row r="15" spans="1:16" ht="18.5">
      <c r="A15" s="12"/>
      <c r="B15" s="13"/>
      <c r="C15" s="13"/>
      <c r="D15" s="13"/>
      <c r="E15" s="13"/>
      <c r="F15" s="33">
        <f t="shared" si="0"/>
        <v>0</v>
      </c>
      <c r="G15" s="13"/>
      <c r="H15" s="13"/>
      <c r="I15" s="13"/>
      <c r="J15" s="13"/>
      <c r="K15" s="13"/>
      <c r="L15" s="13"/>
      <c r="M15" s="13"/>
      <c r="N15" s="13"/>
      <c r="O15" s="33">
        <f t="shared" si="1"/>
        <v>0</v>
      </c>
      <c r="P15" s="40">
        <f t="shared" si="2"/>
        <v>2920</v>
      </c>
    </row>
    <row r="16" spans="1:16" ht="18.5">
      <c r="A16" s="12"/>
      <c r="B16" s="13"/>
      <c r="C16" s="13"/>
      <c r="D16" s="13"/>
      <c r="E16" s="13"/>
      <c r="F16" s="33">
        <f t="shared" si="0"/>
        <v>0</v>
      </c>
      <c r="G16" s="13"/>
      <c r="H16" s="13"/>
      <c r="I16" s="13"/>
      <c r="J16" s="13"/>
      <c r="K16" s="13"/>
      <c r="L16" s="13"/>
      <c r="M16" s="13"/>
      <c r="N16" s="13"/>
      <c r="O16" s="33">
        <f t="shared" si="1"/>
        <v>0</v>
      </c>
      <c r="P16" s="40">
        <f t="shared" si="2"/>
        <v>2920</v>
      </c>
    </row>
    <row r="17" spans="1:16" ht="18.5">
      <c r="A17" s="12"/>
      <c r="B17" s="13"/>
      <c r="C17" s="13"/>
      <c r="D17" s="13"/>
      <c r="E17" s="13"/>
      <c r="F17" s="33">
        <f t="shared" si="0"/>
        <v>0</v>
      </c>
      <c r="G17" s="13"/>
      <c r="H17" s="13"/>
      <c r="I17" s="13"/>
      <c r="J17" s="13"/>
      <c r="K17" s="13"/>
      <c r="L17" s="13"/>
      <c r="M17" s="13"/>
      <c r="N17" s="13"/>
      <c r="O17" s="33">
        <f t="shared" si="1"/>
        <v>0</v>
      </c>
      <c r="P17" s="40">
        <f t="shared" si="2"/>
        <v>2920</v>
      </c>
    </row>
  </sheetData>
  <mergeCells count="2">
    <mergeCell ref="B1:F1"/>
    <mergeCell ref="G1:O1"/>
  </mergeCell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EAC6-B1F9-41EB-884D-6CF1BCBB998E}">
  <dimension ref="A1:E21"/>
  <sheetViews>
    <sheetView workbookViewId="0">
      <selection activeCell="C4" sqref="C4"/>
    </sheetView>
  </sheetViews>
  <sheetFormatPr baseColWidth="10" defaultColWidth="11.453125" defaultRowHeight="14.5"/>
  <cols>
    <col min="1" max="1" width="21.36328125" bestFit="1" customWidth="1"/>
    <col min="2" max="2" width="13.6328125" bestFit="1" customWidth="1"/>
    <col min="3" max="3" width="16.81640625" bestFit="1" customWidth="1"/>
    <col min="4" max="4" width="14.7265625" bestFit="1" customWidth="1"/>
    <col min="5" max="5" width="15.7265625" bestFit="1" customWidth="1"/>
  </cols>
  <sheetData>
    <row r="1" spans="1:5" ht="20">
      <c r="A1" s="43"/>
      <c r="B1" s="44" t="s">
        <v>35</v>
      </c>
      <c r="C1" s="44" t="s">
        <v>36</v>
      </c>
      <c r="D1" s="44" t="s">
        <v>38</v>
      </c>
      <c r="E1" s="44" t="s">
        <v>37</v>
      </c>
    </row>
    <row r="2" spans="1:5" ht="15.5">
      <c r="A2" s="53" t="s">
        <v>33</v>
      </c>
      <c r="B2" s="53"/>
      <c r="C2" s="53"/>
      <c r="D2" s="53"/>
      <c r="E2" s="53"/>
    </row>
    <row r="3" spans="1:5" ht="16.5">
      <c r="A3" s="14" t="s">
        <v>22</v>
      </c>
      <c r="B3" s="14">
        <v>12</v>
      </c>
      <c r="C3" s="14" t="s">
        <v>23</v>
      </c>
      <c r="D3" s="15">
        <v>100</v>
      </c>
      <c r="E3" s="15">
        <f>B3*D3</f>
        <v>1200</v>
      </c>
    </row>
    <row r="4" spans="1:5" ht="16.5">
      <c r="A4" s="14" t="s">
        <v>13</v>
      </c>
      <c r="B4" s="14">
        <v>12</v>
      </c>
      <c r="C4" s="14" t="s">
        <v>23</v>
      </c>
      <c r="D4" s="15">
        <v>25</v>
      </c>
      <c r="E4" s="15">
        <f t="shared" ref="E4:E5" si="0">B4*D4</f>
        <v>300</v>
      </c>
    </row>
    <row r="5" spans="1:5" ht="16.5">
      <c r="A5" s="14" t="s">
        <v>15</v>
      </c>
      <c r="B5" s="14">
        <v>12</v>
      </c>
      <c r="C5" s="14" t="s">
        <v>23</v>
      </c>
      <c r="D5" s="15">
        <v>25</v>
      </c>
      <c r="E5" s="15">
        <f t="shared" si="0"/>
        <v>300</v>
      </c>
    </row>
    <row r="6" spans="1:5" ht="16.5">
      <c r="A6" s="14" t="s">
        <v>31</v>
      </c>
      <c r="B6" s="14">
        <v>12</v>
      </c>
      <c r="C6" s="14" t="s">
        <v>23</v>
      </c>
      <c r="D6" s="15">
        <v>500</v>
      </c>
      <c r="E6" s="15">
        <f>D6*B6</f>
        <v>6000</v>
      </c>
    </row>
    <row r="7" spans="1:5" ht="16.5">
      <c r="A7" s="54" t="s">
        <v>43</v>
      </c>
      <c r="B7" s="54"/>
      <c r="C7" s="54"/>
      <c r="D7" s="54"/>
      <c r="E7" s="16">
        <f>SUM(E3:E6)</f>
        <v>7800</v>
      </c>
    </row>
    <row r="8" spans="1:5" ht="15.5">
      <c r="A8" s="53" t="s">
        <v>32</v>
      </c>
      <c r="B8" s="53"/>
      <c r="C8" s="53"/>
      <c r="D8" s="53"/>
      <c r="E8" s="53"/>
    </row>
    <row r="9" spans="1:5" ht="16.5">
      <c r="A9" s="14" t="s">
        <v>24</v>
      </c>
      <c r="B9" s="14">
        <v>12</v>
      </c>
      <c r="C9" s="14" t="s">
        <v>23</v>
      </c>
      <c r="D9" s="15">
        <v>750</v>
      </c>
      <c r="E9" s="15">
        <f>B9*D9</f>
        <v>9000</v>
      </c>
    </row>
    <row r="10" spans="1:5" ht="16.5">
      <c r="A10" s="14" t="s">
        <v>25</v>
      </c>
      <c r="B10" s="14">
        <v>12</v>
      </c>
      <c r="C10" s="14" t="s">
        <v>23</v>
      </c>
      <c r="D10" s="15">
        <v>750</v>
      </c>
      <c r="E10" s="15">
        <f t="shared" ref="E10:E11" si="1">B10*D10</f>
        <v>9000</v>
      </c>
    </row>
    <row r="11" spans="1:5" ht="16.5">
      <c r="A11" s="14" t="s">
        <v>40</v>
      </c>
      <c r="B11" s="14">
        <v>12</v>
      </c>
      <c r="C11" s="14" t="s">
        <v>23</v>
      </c>
      <c r="D11" s="15">
        <v>750</v>
      </c>
      <c r="E11" s="15">
        <f t="shared" si="1"/>
        <v>9000</v>
      </c>
    </row>
    <row r="12" spans="1:5" ht="16.5">
      <c r="A12" s="54" t="s">
        <v>43</v>
      </c>
      <c r="B12" s="54"/>
      <c r="C12" s="54"/>
      <c r="D12" s="54"/>
      <c r="E12" s="16">
        <f>SUM(E9:E11)</f>
        <v>27000</v>
      </c>
    </row>
    <row r="13" spans="1:5" ht="15.5">
      <c r="A13" s="53" t="s">
        <v>26</v>
      </c>
      <c r="B13" s="53"/>
      <c r="C13" s="53"/>
      <c r="D13" s="53"/>
      <c r="E13" s="53"/>
    </row>
    <row r="14" spans="1:5" ht="16.5">
      <c r="A14" s="14" t="s">
        <v>28</v>
      </c>
      <c r="B14" s="14">
        <v>3</v>
      </c>
      <c r="C14" s="14" t="s">
        <v>39</v>
      </c>
      <c r="D14" s="15">
        <v>3333</v>
      </c>
      <c r="E14" s="15">
        <f>D14*B14</f>
        <v>9999</v>
      </c>
    </row>
    <row r="15" spans="1:5" ht="16.5">
      <c r="A15" s="14" t="s">
        <v>34</v>
      </c>
      <c r="B15" s="14">
        <v>12</v>
      </c>
      <c r="C15" s="14" t="s">
        <v>23</v>
      </c>
      <c r="D15" s="15">
        <v>250</v>
      </c>
      <c r="E15" s="15">
        <f t="shared" ref="E15:E18" si="2">D15*B15</f>
        <v>3000</v>
      </c>
    </row>
    <row r="16" spans="1:5" ht="16.5">
      <c r="A16" s="14" t="s">
        <v>29</v>
      </c>
      <c r="B16" s="14">
        <v>12</v>
      </c>
      <c r="C16" s="14" t="s">
        <v>23</v>
      </c>
      <c r="D16" s="15">
        <v>50</v>
      </c>
      <c r="E16" s="15">
        <f t="shared" si="2"/>
        <v>600</v>
      </c>
    </row>
    <row r="17" spans="1:5" ht="16.5">
      <c r="A17" s="14" t="s">
        <v>30</v>
      </c>
      <c r="B17" s="14">
        <v>1</v>
      </c>
      <c r="C17" s="14" t="s">
        <v>41</v>
      </c>
      <c r="D17" s="15">
        <v>2000</v>
      </c>
      <c r="E17" s="15">
        <f t="shared" si="2"/>
        <v>2000</v>
      </c>
    </row>
    <row r="18" spans="1:5" ht="16.5">
      <c r="A18" s="14" t="s">
        <v>42</v>
      </c>
      <c r="B18" s="14">
        <v>12</v>
      </c>
      <c r="C18" s="14" t="s">
        <v>23</v>
      </c>
      <c r="D18" s="15">
        <v>100</v>
      </c>
      <c r="E18" s="15">
        <f t="shared" si="2"/>
        <v>1200</v>
      </c>
    </row>
    <row r="19" spans="1:5" ht="16.5">
      <c r="A19" s="54" t="s">
        <v>43</v>
      </c>
      <c r="B19" s="54"/>
      <c r="C19" s="54"/>
      <c r="D19" s="54"/>
      <c r="E19" s="16">
        <f>SUM(E14:E18)</f>
        <v>16799</v>
      </c>
    </row>
    <row r="20" spans="1:5" ht="18">
      <c r="D20" s="17" t="s">
        <v>18</v>
      </c>
      <c r="E20" s="18">
        <f>E7+E12+E19</f>
        <v>51599</v>
      </c>
    </row>
    <row r="21" spans="1:5">
      <c r="D21" s="5"/>
      <c r="E21" s="4"/>
    </row>
  </sheetData>
  <mergeCells count="6">
    <mergeCell ref="A2:E2"/>
    <mergeCell ref="A7:D7"/>
    <mergeCell ref="A8:E8"/>
    <mergeCell ref="A13:E13"/>
    <mergeCell ref="A19:D19"/>
    <mergeCell ref="A12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C3BE-DE13-4D54-A453-A97AAC74D76E}">
  <dimension ref="A1:G13"/>
  <sheetViews>
    <sheetView workbookViewId="0">
      <selection activeCell="B1" sqref="B1:B2"/>
    </sheetView>
  </sheetViews>
  <sheetFormatPr baseColWidth="10" defaultColWidth="11.453125" defaultRowHeight="14.5"/>
  <cols>
    <col min="1" max="1" width="12.81640625" bestFit="1" customWidth="1"/>
    <col min="2" max="2" width="33.36328125" bestFit="1" customWidth="1"/>
    <col min="3" max="3" width="12.26953125" bestFit="1" customWidth="1"/>
    <col min="4" max="4" width="23.08984375" bestFit="1" customWidth="1"/>
    <col min="5" max="5" width="22.1796875" customWidth="1"/>
    <col min="6" max="6" width="20.453125" customWidth="1"/>
    <col min="7" max="7" width="14.7265625" bestFit="1" customWidth="1"/>
  </cols>
  <sheetData>
    <row r="1" spans="1:7" ht="18">
      <c r="A1" s="56" t="s">
        <v>47</v>
      </c>
      <c r="B1" s="57" t="s">
        <v>48</v>
      </c>
      <c r="C1" s="58" t="s">
        <v>44</v>
      </c>
      <c r="D1" s="26" t="s">
        <v>49</v>
      </c>
      <c r="E1" s="26" t="s">
        <v>27</v>
      </c>
      <c r="F1" s="26" t="s">
        <v>45</v>
      </c>
      <c r="G1" s="4"/>
    </row>
    <row r="2" spans="1:7" ht="18">
      <c r="A2" s="56"/>
      <c r="B2" s="57"/>
      <c r="C2" s="58"/>
      <c r="D2" s="27">
        <v>0.4</v>
      </c>
      <c r="E2" s="27">
        <v>0.4</v>
      </c>
      <c r="F2" s="27">
        <v>0.2</v>
      </c>
      <c r="G2" s="4"/>
    </row>
    <row r="3" spans="1:7" ht="15.5">
      <c r="A3" s="59" t="s">
        <v>55</v>
      </c>
      <c r="B3" s="59"/>
      <c r="C3" s="59"/>
      <c r="D3" s="59"/>
      <c r="E3" s="59"/>
      <c r="F3" s="59"/>
      <c r="G3" s="59"/>
    </row>
    <row r="4" spans="1:7" ht="18">
      <c r="A4" s="19">
        <v>500</v>
      </c>
      <c r="B4" s="20" t="s">
        <v>50</v>
      </c>
      <c r="C4" s="21" t="s">
        <v>46</v>
      </c>
      <c r="D4" s="22">
        <f>A4*$D$2</f>
        <v>200</v>
      </c>
      <c r="E4" s="22">
        <f>A4*$E$2</f>
        <v>200</v>
      </c>
      <c r="F4" s="22">
        <f>A4*$F$2</f>
        <v>100</v>
      </c>
      <c r="G4" s="23">
        <f>SUM(D4:F4)</f>
        <v>500</v>
      </c>
    </row>
    <row r="5" spans="1:7" ht="18">
      <c r="A5" s="19">
        <v>100</v>
      </c>
      <c r="B5" s="20" t="s">
        <v>51</v>
      </c>
      <c r="C5" s="21" t="s">
        <v>52</v>
      </c>
      <c r="D5" s="22">
        <f t="shared" ref="D5:D6" si="0">A5*$D$2</f>
        <v>40</v>
      </c>
      <c r="E5" s="22">
        <f t="shared" ref="E5:E6" si="1">A5*$E$2</f>
        <v>40</v>
      </c>
      <c r="F5" s="22">
        <f t="shared" ref="F5:F6" si="2">A5*$F$2</f>
        <v>20</v>
      </c>
      <c r="G5" s="23">
        <f t="shared" ref="G5:G6" si="3">SUM(D5:F5)</f>
        <v>100</v>
      </c>
    </row>
    <row r="6" spans="1:7" ht="18.5" thickBot="1">
      <c r="A6" s="19">
        <v>300</v>
      </c>
      <c r="B6" s="20" t="s">
        <v>53</v>
      </c>
      <c r="C6" s="21" t="s">
        <v>54</v>
      </c>
      <c r="D6" s="22">
        <f t="shared" si="0"/>
        <v>120</v>
      </c>
      <c r="E6" s="22">
        <f t="shared" si="1"/>
        <v>120</v>
      </c>
      <c r="F6" s="22">
        <f t="shared" si="2"/>
        <v>60</v>
      </c>
      <c r="G6" s="23">
        <f t="shared" si="3"/>
        <v>300</v>
      </c>
    </row>
    <row r="7" spans="1:7" ht="18.5" thickBot="1">
      <c r="A7" s="20"/>
      <c r="B7" s="20"/>
      <c r="C7" s="20"/>
      <c r="D7" s="24">
        <f>SUM(D4:D6)</f>
        <v>360</v>
      </c>
      <c r="E7" s="24">
        <f t="shared" ref="E7:G7" si="4">SUM(E4:E6)</f>
        <v>360</v>
      </c>
      <c r="F7" s="24">
        <f t="shared" si="4"/>
        <v>180</v>
      </c>
      <c r="G7" s="25">
        <f t="shared" si="4"/>
        <v>900</v>
      </c>
    </row>
    <row r="8" spans="1:7" ht="15.5">
      <c r="A8" s="59" t="s">
        <v>9</v>
      </c>
      <c r="B8" s="59"/>
      <c r="C8" s="59"/>
      <c r="D8" s="59"/>
      <c r="E8" s="59"/>
      <c r="F8" s="59"/>
      <c r="G8" s="59"/>
    </row>
    <row r="9" spans="1:7" ht="18">
      <c r="A9" s="19">
        <v>300</v>
      </c>
      <c r="B9" s="20" t="s">
        <v>56</v>
      </c>
      <c r="C9" s="21" t="s">
        <v>57</v>
      </c>
      <c r="D9" s="22">
        <v>100</v>
      </c>
      <c r="E9" s="22">
        <v>0</v>
      </c>
      <c r="F9" s="22">
        <v>0</v>
      </c>
      <c r="G9" s="23">
        <f>SUM(D9:F9)</f>
        <v>100</v>
      </c>
    </row>
    <row r="10" spans="1:7" ht="18">
      <c r="A10" s="19">
        <v>500</v>
      </c>
      <c r="B10" s="20" t="s">
        <v>58</v>
      </c>
      <c r="C10" s="21" t="s">
        <v>59</v>
      </c>
      <c r="D10" s="22">
        <v>0</v>
      </c>
      <c r="E10" s="22">
        <v>360</v>
      </c>
      <c r="F10" s="22">
        <v>0</v>
      </c>
      <c r="G10" s="23">
        <f>SUM(D10:F10)</f>
        <v>360</v>
      </c>
    </row>
    <row r="11" spans="1:7" ht="18.5" thickBot="1">
      <c r="A11" s="19">
        <v>200</v>
      </c>
      <c r="B11" s="20" t="s">
        <v>60</v>
      </c>
      <c r="C11" s="21" t="s">
        <v>61</v>
      </c>
      <c r="D11" s="22">
        <f>A11*D8</f>
        <v>0</v>
      </c>
      <c r="E11" s="22">
        <f>A11*E8</f>
        <v>0</v>
      </c>
      <c r="F11" s="22">
        <v>100</v>
      </c>
      <c r="G11" s="23">
        <f>SUM(D11:F11)</f>
        <v>100</v>
      </c>
    </row>
    <row r="12" spans="1:7" ht="18">
      <c r="A12" s="20"/>
      <c r="B12" s="20"/>
      <c r="C12" s="20"/>
      <c r="D12" s="28">
        <f>SUM(D9:D11)</f>
        <v>100</v>
      </c>
      <c r="E12" s="28">
        <f t="shared" ref="E12" si="5">SUM(E9:E11)</f>
        <v>360</v>
      </c>
      <c r="F12" s="28">
        <f t="shared" ref="F12" si="6">SUM(F9:F11)</f>
        <v>100</v>
      </c>
      <c r="G12" s="29">
        <f t="shared" ref="G12" si="7">SUM(G9:G11)</f>
        <v>560</v>
      </c>
    </row>
    <row r="13" spans="1:7" s="1" customFormat="1" ht="15.5">
      <c r="A13" s="55" t="s">
        <v>18</v>
      </c>
      <c r="B13" s="55"/>
      <c r="C13" s="55"/>
      <c r="D13" s="30">
        <f>D7-D12</f>
        <v>260</v>
      </c>
      <c r="E13" s="30">
        <f t="shared" ref="E13:G13" si="8">E7-E12</f>
        <v>0</v>
      </c>
      <c r="F13" s="30">
        <f t="shared" si="8"/>
        <v>80</v>
      </c>
      <c r="G13" s="30">
        <f t="shared" si="8"/>
        <v>340</v>
      </c>
    </row>
  </sheetData>
  <mergeCells count="6">
    <mergeCell ref="A13:C13"/>
    <mergeCell ref="A1:A2"/>
    <mergeCell ref="B1:B2"/>
    <mergeCell ref="C1:C2"/>
    <mergeCell ref="A3:G3"/>
    <mergeCell ref="A8:G8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EF5A-8EAB-4378-83FA-088A96B08FEA}">
  <dimension ref="A1:E5"/>
  <sheetViews>
    <sheetView workbookViewId="0">
      <selection activeCell="B1" sqref="B1"/>
    </sheetView>
  </sheetViews>
  <sheetFormatPr baseColWidth="10" defaultColWidth="11.453125" defaultRowHeight="14.5"/>
  <cols>
    <col min="1" max="1" width="24.81640625" customWidth="1"/>
    <col min="2" max="2" width="16.6328125" style="2" bestFit="1" customWidth="1"/>
    <col min="3" max="3" width="25.6328125" style="2" bestFit="1" customWidth="1"/>
    <col min="4" max="4" width="22.1796875" style="2" bestFit="1" customWidth="1"/>
    <col min="5" max="5" width="17.1796875" style="2" bestFit="1" customWidth="1"/>
  </cols>
  <sheetData>
    <row r="1" spans="1:5" ht="18">
      <c r="A1" s="41"/>
      <c r="B1" s="42" t="s">
        <v>66</v>
      </c>
      <c r="C1" s="42" t="s">
        <v>67</v>
      </c>
      <c r="D1" s="42" t="s">
        <v>63</v>
      </c>
      <c r="E1" s="42" t="s">
        <v>62</v>
      </c>
    </row>
    <row r="2" spans="1:5" ht="18">
      <c r="A2" s="60" t="s">
        <v>68</v>
      </c>
      <c r="B2" s="60"/>
      <c r="C2" s="60"/>
      <c r="D2" s="60"/>
      <c r="E2" s="60"/>
    </row>
    <row r="3" spans="1:5" ht="16.5">
      <c r="A3" s="14" t="s">
        <v>64</v>
      </c>
      <c r="B3" s="13">
        <v>4</v>
      </c>
      <c r="C3" s="13">
        <v>1</v>
      </c>
      <c r="D3" s="13">
        <v>1</v>
      </c>
      <c r="E3" s="13">
        <f>B3+C3+D3</f>
        <v>6</v>
      </c>
    </row>
    <row r="4" spans="1:5" ht="18">
      <c r="A4" s="61" t="s">
        <v>69</v>
      </c>
      <c r="B4" s="61"/>
      <c r="C4" s="61"/>
      <c r="D4" s="61"/>
      <c r="E4" s="61"/>
    </row>
    <row r="5" spans="1:5" ht="16.5">
      <c r="A5" s="14" t="s">
        <v>65</v>
      </c>
      <c r="B5" s="13">
        <v>500</v>
      </c>
      <c r="C5" s="13">
        <f>B5*0.3</f>
        <v>150</v>
      </c>
      <c r="D5" s="13">
        <v>150</v>
      </c>
      <c r="E5" s="13">
        <f>B5+C5+D5</f>
        <v>800</v>
      </c>
    </row>
  </sheetData>
  <mergeCells count="2">
    <mergeCell ref="A2:E2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Registro diario</vt:lpstr>
      <vt:lpstr>Flujo de Caja</vt:lpstr>
      <vt:lpstr>Presupuesto Anual</vt:lpstr>
      <vt:lpstr>Fondos Solidario</vt:lpstr>
      <vt:lpstr>Precio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Vinculación Institucional</dc:creator>
  <cp:lastModifiedBy>Vinculación Institucional</cp:lastModifiedBy>
  <dcterms:created xsi:type="dcterms:W3CDTF">2015-06-05T18:19:34Z</dcterms:created>
  <dcterms:modified xsi:type="dcterms:W3CDTF">2024-12-10T23:47:40Z</dcterms:modified>
</cp:coreProperties>
</file>